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220" windowHeight="6540"/>
  </bookViews>
  <sheets>
    <sheet name="ПР2 (пл18" sheetId="1" r:id="rId1"/>
  </sheets>
  <definedNames>
    <definedName name="_xlnm.Print_Titles" localSheetId="0">'ПР2 (пл18'!$11:$12</definedName>
  </definedNames>
  <calcPr calcId="145621"/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J37" i="1"/>
  <c r="J34" i="1"/>
  <c r="J32" i="1"/>
  <c r="J28" i="1"/>
  <c r="H28" i="1"/>
  <c r="G28" i="1"/>
  <c r="F28" i="1"/>
  <c r="E28" i="1"/>
  <c r="D28" i="1"/>
  <c r="J26" i="1"/>
  <c r="H23" i="1"/>
  <c r="G23" i="1"/>
  <c r="F23" i="1"/>
  <c r="E23" i="1"/>
  <c r="D23" i="1"/>
  <c r="J21" i="1"/>
  <c r="J20" i="1"/>
  <c r="H19" i="1"/>
  <c r="H16" i="1" s="1"/>
  <c r="H15" i="1" s="1"/>
  <c r="H14" i="1" s="1"/>
  <c r="G19" i="1"/>
  <c r="G16" i="1" s="1"/>
  <c r="G15" i="1" s="1"/>
  <c r="G14" i="1" s="1"/>
  <c r="F19" i="1"/>
  <c r="E19" i="1"/>
  <c r="D19" i="1"/>
  <c r="D16" i="1" s="1"/>
  <c r="J18" i="1"/>
  <c r="F16" i="1"/>
  <c r="F15" i="1" s="1"/>
  <c r="E16" i="1"/>
  <c r="F14" i="1" l="1"/>
  <c r="J23" i="1"/>
  <c r="J43" i="1"/>
  <c r="J19" i="1"/>
  <c r="D15" i="1"/>
  <c r="D14" i="1" s="1"/>
  <c r="J16" i="1"/>
  <c r="E15" i="1"/>
  <c r="J15" i="1" l="1"/>
  <c r="E14" i="1"/>
  <c r="J14" i="1" s="1"/>
</calcChain>
</file>

<file path=xl/comments1.xml><?xml version="1.0" encoding="utf-8"?>
<comments xmlns="http://schemas.openxmlformats.org/spreadsheetml/2006/main">
  <authors>
    <author>Бородина Маргарита Владимировна</author>
  </authors>
  <commentList>
    <comment ref="D26" authorId="0">
      <text>
        <r>
          <rPr>
            <b/>
            <sz val="8"/>
            <color indexed="81"/>
            <rFont val="Tahoma"/>
            <family val="2"/>
            <charset val="204"/>
          </rPr>
          <t>Бородина Маргарита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озр</t>
        </r>
      </text>
    </comment>
  </commentList>
</comments>
</file>

<file path=xl/sharedStrings.xml><?xml version="1.0" encoding="utf-8"?>
<sst xmlns="http://schemas.openxmlformats.org/spreadsheetml/2006/main" count="189" uniqueCount="129">
  <si>
    <t>Приложение 2</t>
  </si>
  <si>
    <t>к приказу Федеральной службы по тарифам</t>
  </si>
  <si>
    <t>от 24 октября 2014 г. № 1831-э</t>
  </si>
  <si>
    <t xml:space="preserve">    Форма раскрытия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</si>
  <si>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Наименование организации</t>
  </si>
  <si>
    <t>ОАО "Красфарма"</t>
  </si>
  <si>
    <t>ИНН: 2464010490</t>
  </si>
  <si>
    <t>КПП: 246750001</t>
  </si>
  <si>
    <t>Долгосрочный период регулирования 2018-2022 г.г</t>
  </si>
  <si>
    <t>№п/п</t>
  </si>
  <si>
    <t>Показатель</t>
  </si>
  <si>
    <t>Ед.изм.</t>
  </si>
  <si>
    <t>Год</t>
  </si>
  <si>
    <t>Примечание***</t>
  </si>
  <si>
    <t>план 2018*</t>
  </si>
  <si>
    <t>план 2019*</t>
  </si>
  <si>
    <t>план 2020*</t>
  </si>
  <si>
    <t>план 2021*</t>
  </si>
  <si>
    <t>план 2022*</t>
  </si>
  <si>
    <t>I</t>
  </si>
  <si>
    <t>Структура затрат</t>
  </si>
  <si>
    <t>1.</t>
  </si>
  <si>
    <t>Необходимая валовая выручка на содержание</t>
  </si>
  <si>
    <t>тыс.руб.</t>
  </si>
  <si>
    <t>1.1.</t>
  </si>
  <si>
    <t>Подконтрольные расходы, всего</t>
  </si>
  <si>
    <t>1.1.1.</t>
  </si>
  <si>
    <t>Материальные расходы, всего</t>
  </si>
  <si>
    <t>1.1.1.1.</t>
  </si>
  <si>
    <t>в том числе на сырье, материалы, запасные части, инструмент, топливо</t>
  </si>
  <si>
    <t>1.1.1.2.</t>
  </si>
  <si>
    <t>на ремонт</t>
  </si>
  <si>
    <t>1.1.1.3.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</si>
  <si>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</si>
  <si>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1.1.1.3.1.</t>
  </si>
  <si>
    <t>в том числе на ремонт</t>
  </si>
  <si>
    <t>1.1.2.</t>
  </si>
  <si>
    <t xml:space="preserve">Фонд оплаты труда </t>
  </si>
  <si>
    <t>1.1.2.1.</t>
  </si>
  <si>
    <t>1.1.3.</t>
  </si>
  <si>
    <t>Прочие подконтрольные расходы (с расшифровкой);</t>
  </si>
  <si>
    <t>1.1.3.1.</t>
  </si>
  <si>
    <t>в том числе прибыль на социальное развитие (включая социальные выплаты)</t>
  </si>
  <si>
    <t>1.1.3.2.</t>
  </si>
  <si>
    <t>в том числе транспортные услуги</t>
  </si>
  <si>
    <t>1.1.3.3.</t>
  </si>
  <si>
    <t>в том числе прочие расходы (с расшифровкой)****</t>
  </si>
  <si>
    <t>1.1.4.</t>
  </si>
  <si>
    <t>Расходы на обслуживание операционных заемных средств в составе подконтрольных расходов</t>
  </si>
  <si>
    <t>1.2.</t>
  </si>
  <si>
    <t>Неподконтрольные расходы, включенные в НВВ, всего</t>
  </si>
  <si>
    <t>1.2.1.</t>
  </si>
  <si>
    <t>Оплата услуг ОАО "ФСК ЕЭС"</t>
  </si>
  <si>
    <t>1.2.2.</t>
  </si>
  <si>
    <t>Расходы на оплату технологического присоединения к сетям смежной сетевой организации</t>
  </si>
  <si>
    <t>1.2.3.</t>
  </si>
  <si>
    <t>Плата за аренду имущества</t>
  </si>
  <si>
    <t>1.2.4.</t>
  </si>
  <si>
    <t>Отчисления на социальные нужды</t>
  </si>
  <si>
    <t>1.2.5.</t>
  </si>
  <si>
    <t>Расходы на возврат и обслуживание долгосрочных заемных средств, направляемых на финансирование капитальных вложений</t>
  </si>
  <si>
    <t>1.2.6.</t>
  </si>
  <si>
    <t>амортизация</t>
  </si>
  <si>
    <t>1.2.7.</t>
  </si>
  <si>
    <t>прибыль на капитальные вложения</t>
  </si>
  <si>
    <t>1.2.8.</t>
  </si>
  <si>
    <t>налог на прибыль</t>
  </si>
  <si>
    <t>1.2.9.</t>
  </si>
  <si>
    <t>Прочие налоги</t>
  </si>
  <si>
    <t>1.2.10.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</si>
  <si>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</si>
  <si>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1.2.10.1.</t>
  </si>
  <si>
    <t>Справочно: "Количество льготных технологических присоединений"</t>
  </si>
  <si>
    <t>ед.</t>
  </si>
  <si>
    <t>1.2.11.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</si>
  <si>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</si>
  <si>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1.2.12.</t>
  </si>
  <si>
    <t>Прочие неподконтрольные расходы (с расшифровкой)</t>
  </si>
  <si>
    <t>1.3.</t>
  </si>
  <si>
    <t>Недополученный по независящим причинам доход (+)/ 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</si>
  <si>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</si>
  <si>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</si>
  <si>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</si>
  <si>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</si>
  <si>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</si>
  <si>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МВт*ч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</si>
  <si>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</si>
  <si>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</si>
  <si>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</si>
  <si>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х</t>
  </si>
  <si>
    <t>общее количество точек подключения на конец года</t>
  </si>
  <si>
    <t>шт.</t>
  </si>
  <si>
    <t>2.</t>
  </si>
  <si>
    <t>Трансформаторная мощность подстанций, всего</t>
  </si>
  <si>
    <t>МВа</t>
  </si>
  <si>
    <t>Трансформаторная мощность подстанций (рабочая)</t>
  </si>
  <si>
    <t>2.n</t>
  </si>
  <si>
    <t>в том числе трансформаторная мощность подстанций на 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</si>
  <si>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</si>
  <si>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</si>
  <si>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</si>
  <si>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</si>
  <si>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i уровне напряжения</t>
  </si>
  <si>
    <t>55,94/21,84</t>
  </si>
  <si>
    <t>4.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</si>
  <si>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</si>
  <si>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</si>
  <si>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i уровне напряжения</t>
  </si>
  <si>
    <t>5.</t>
  </si>
  <si>
    <t>Длина линий электропередач, всего, в том числе:</t>
  </si>
  <si>
    <t>км.</t>
  </si>
  <si>
    <t>5.n</t>
  </si>
  <si>
    <t>в том числе длина линий электропередач на i уровне напряжения</t>
  </si>
  <si>
    <t>15,983/8,09</t>
  </si>
  <si>
    <t>6.</t>
  </si>
  <si>
    <t>Доля кабельных линий электропередач</t>
  </si>
  <si>
    <t>%</t>
  </si>
  <si>
    <t>7.</t>
  </si>
  <si>
    <t>Ввод в эксплуатацию новых объектов электросетевого комплекса на конец года</t>
  </si>
  <si>
    <t>7.1.</t>
  </si>
  <si>
    <t>в том числе за счет платы за технологическое присоединение</t>
  </si>
  <si>
    <t>8.</t>
  </si>
  <si>
    <t>норматив технологического расхода (потерь) электрической энергии, установленный Минэнерго России *****</t>
  </si>
  <si>
    <t xml:space="preserve">СН-2 -6,12%, НН-7,27% 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</si>
  <si>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</si>
  <si>
    <t>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</si>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</sst>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V70"/>
  <sheetViews>
    <sheetView tabSelected="1" topLeftCell="A44" zoomScale="80" zoomScaleNormal="80" workbookViewId="0">
      <selection activeCell="H48" sqref="H48"/>
    </sheetView>
  </sheetViews>
  <sheetFormatPr defaultRowHeight="15.75" x14ac:dyDescent="0.25"/>
  <cols>
    <col min="1" max="1" width="9.140625" style="1"/>
    <col min="2" max="2" width="46.5703125" style="1" customWidth="1"/>
    <col min="3" max="3" width="9.28515625" style="1" customWidth="1"/>
    <col min="4" max="4" width="11.5703125" style="2" customWidth="1"/>
    <col min="5" max="8" width="12.140625" style="1" customWidth="1"/>
    <col min="9" max="9" width="12" style="1" customWidth="1"/>
    <col min="10" max="10" width="12.7109375" style="1" hidden="1" customWidth="1"/>
  </cols>
  <sheetData>
    <row r="1" spans="1:10" x14ac:dyDescent="0.25">
      <c r="E1" s="1" t="s">
        <v>0</v>
      </c>
    </row>
    <row r="2" spans="1:10" ht="18" customHeight="1" x14ac:dyDescent="0.25">
      <c r="E2" s="3" t="s">
        <v>1</v>
      </c>
    </row>
    <row r="3" spans="1:10" x14ac:dyDescent="0.25">
      <c r="E3" s="1" t="s">
        <v>2</v>
      </c>
    </row>
    <row r="4" spans="1:10" ht="51.75" customHeight="1" x14ac:dyDescent="0.2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4"/>
    </row>
    <row r="5" spans="1:10" ht="0.75" customHeight="1" x14ac:dyDescent="0.25">
      <c r="A5" s="5"/>
      <c r="B5" s="5"/>
      <c r="C5" s="5"/>
      <c r="D5" s="6"/>
      <c r="E5" s="5"/>
      <c r="F5" s="5"/>
      <c r="G5" s="5"/>
      <c r="H5" s="5"/>
      <c r="I5" s="5"/>
      <c r="J5" s="5"/>
    </row>
    <row r="6" spans="1:10" ht="12.75" customHeight="1" x14ac:dyDescent="0.25">
      <c r="A6" s="7"/>
      <c r="B6" s="1" t="s">
        <v>4</v>
      </c>
      <c r="C6" s="1" t="s">
        <v>5</v>
      </c>
    </row>
    <row r="7" spans="1:10" x14ac:dyDescent="0.25">
      <c r="B7" s="1" t="s">
        <v>6</v>
      </c>
    </row>
    <row r="8" spans="1:10" x14ac:dyDescent="0.25">
      <c r="B8" s="1" t="s">
        <v>7</v>
      </c>
    </row>
    <row r="9" spans="1:10" x14ac:dyDescent="0.25">
      <c r="B9" s="1" t="s">
        <v>8</v>
      </c>
    </row>
    <row r="10" spans="1:10" ht="2.25" customHeight="1" x14ac:dyDescent="0.25"/>
    <row r="11" spans="1:10" x14ac:dyDescent="0.25">
      <c r="A11" s="40" t="s">
        <v>9</v>
      </c>
      <c r="B11" s="40" t="s">
        <v>10</v>
      </c>
      <c r="C11" s="40" t="s">
        <v>11</v>
      </c>
      <c r="D11" s="41" t="s">
        <v>12</v>
      </c>
      <c r="E11" s="42"/>
      <c r="F11" s="43"/>
      <c r="G11" s="43"/>
      <c r="H11" s="44"/>
      <c r="I11" s="40" t="s">
        <v>13</v>
      </c>
    </row>
    <row r="12" spans="1:10" x14ac:dyDescent="0.25">
      <c r="A12" s="40"/>
      <c r="B12" s="40"/>
      <c r="C12" s="40"/>
      <c r="D12" s="8" t="s">
        <v>14</v>
      </c>
      <c r="E12" s="8" t="s">
        <v>15</v>
      </c>
      <c r="F12" s="8" t="s">
        <v>16</v>
      </c>
      <c r="G12" s="8" t="s">
        <v>17</v>
      </c>
      <c r="H12" s="8" t="s">
        <v>18</v>
      </c>
      <c r="I12" s="40"/>
    </row>
    <row r="13" spans="1:10" x14ac:dyDescent="0.25">
      <c r="A13" s="9" t="s">
        <v>19</v>
      </c>
      <c r="B13" s="10" t="s">
        <v>20</v>
      </c>
      <c r="C13" s="10"/>
      <c r="D13" s="11"/>
      <c r="E13" s="10"/>
      <c r="F13" s="10"/>
      <c r="G13" s="10"/>
      <c r="H13" s="10"/>
      <c r="I13" s="10"/>
    </row>
    <row r="14" spans="1:10" x14ac:dyDescent="0.25">
      <c r="A14" s="11" t="s">
        <v>21</v>
      </c>
      <c r="B14" s="10" t="s">
        <v>22</v>
      </c>
      <c r="C14" s="12" t="s">
        <v>23</v>
      </c>
      <c r="D14" s="13">
        <f>D15+D28+D42</f>
        <v>8482.2666324220918</v>
      </c>
      <c r="E14" s="13">
        <f>E15+E28</f>
        <v>8825.0539668671572</v>
      </c>
      <c r="F14" s="13">
        <f t="shared" ref="F14:H14" si="0">F15+F28</f>
        <v>9191.4122694672042</v>
      </c>
      <c r="G14" s="13">
        <f t="shared" si="0"/>
        <v>9583.2939168982484</v>
      </c>
      <c r="H14" s="13">
        <f t="shared" si="0"/>
        <v>9993.6796381266486</v>
      </c>
      <c r="I14" s="10"/>
      <c r="J14" s="14">
        <f>(E14-D14)/D14*100</f>
        <v>4.0412232873559564</v>
      </c>
    </row>
    <row r="15" spans="1:10" x14ac:dyDescent="0.25">
      <c r="A15" s="11" t="s">
        <v>24</v>
      </c>
      <c r="B15" s="10" t="s">
        <v>25</v>
      </c>
      <c r="C15" s="12" t="s">
        <v>23</v>
      </c>
      <c r="D15" s="13">
        <f>D16+D21+D23+D24</f>
        <v>7947.4766324220927</v>
      </c>
      <c r="E15" s="13">
        <f>E16+E21+E23+E24</f>
        <v>8292.8739668671569</v>
      </c>
      <c r="F15" s="13">
        <f t="shared" ref="F15:H15" si="1">F16+F21+F23+F24</f>
        <v>8653.282269467205</v>
      </c>
      <c r="G15" s="13">
        <f t="shared" si="1"/>
        <v>9029.3539168982479</v>
      </c>
      <c r="H15" s="13">
        <f t="shared" si="1"/>
        <v>9421.7696381266487</v>
      </c>
      <c r="I15" s="10"/>
      <c r="J15" s="14">
        <f>(E15-D15)/D15*100</f>
        <v>4.346000000000001</v>
      </c>
    </row>
    <row r="16" spans="1:10" x14ac:dyDescent="0.25">
      <c r="A16" s="11" t="s">
        <v>26</v>
      </c>
      <c r="B16" s="10" t="s">
        <v>27</v>
      </c>
      <c r="C16" s="12" t="s">
        <v>23</v>
      </c>
      <c r="D16" s="13">
        <f>D17+D18+D19</f>
        <v>6012.2283600000001</v>
      </c>
      <c r="E16" s="13">
        <f>E17+E18+E19</f>
        <v>6273.5198045256002</v>
      </c>
      <c r="F16" s="13">
        <f t="shared" ref="F16:H16" si="2">F17+F18+F19</f>
        <v>6546.1669752302832</v>
      </c>
      <c r="G16" s="13">
        <f t="shared" si="2"/>
        <v>6830.6633919737915</v>
      </c>
      <c r="H16" s="13">
        <f t="shared" si="2"/>
        <v>7127.5240229889732</v>
      </c>
      <c r="I16" s="10"/>
      <c r="J16" s="14">
        <f>(E16-D16)/D16*100</f>
        <v>4.3460000000000019</v>
      </c>
    </row>
    <row r="17" spans="1:10" ht="30" x14ac:dyDescent="0.25">
      <c r="A17" s="11" t="s">
        <v>28</v>
      </c>
      <c r="B17" s="15" t="s">
        <v>29</v>
      </c>
      <c r="C17" s="12" t="s">
        <v>23</v>
      </c>
      <c r="D17" s="13"/>
      <c r="E17" s="13"/>
      <c r="F17" s="13"/>
      <c r="G17" s="13"/>
      <c r="H17" s="13"/>
      <c r="I17" s="10"/>
      <c r="J17" s="14"/>
    </row>
    <row r="18" spans="1:10" ht="21" customHeight="1" x14ac:dyDescent="0.25">
      <c r="A18" s="11" t="s">
        <v>30</v>
      </c>
      <c r="B18" s="16" t="s">
        <v>31</v>
      </c>
      <c r="C18" s="12" t="s">
        <v>23</v>
      </c>
      <c r="D18" s="13"/>
      <c r="E18" s="13"/>
      <c r="F18" s="13"/>
      <c r="G18" s="13"/>
      <c r="H18" s="13"/>
      <c r="I18" s="17"/>
      <c r="J18" s="14" t="e">
        <f>(E18-D18)/D18*100</f>
        <v>#DIV/0!</v>
      </c>
    </row>
    <row r="19" spans="1:10" ht="60" customHeight="1" x14ac:dyDescent="0.25">
      <c r="A19" s="11" t="s">
        <v>32</v>
      </c>
      <c r="B19" s="18" t="s">
        <v>33</v>
      </c>
      <c r="C19" s="12" t="s">
        <v>23</v>
      </c>
      <c r="D19" s="13">
        <f>D20</f>
        <v>6012.2283600000001</v>
      </c>
      <c r="E19" s="13">
        <f>E20</f>
        <v>6273.5198045256002</v>
      </c>
      <c r="F19" s="13">
        <f t="shared" ref="F19:H19" si="3">F20</f>
        <v>6546.1669752302832</v>
      </c>
      <c r="G19" s="13">
        <f t="shared" si="3"/>
        <v>6830.6633919737915</v>
      </c>
      <c r="H19" s="13">
        <f t="shared" si="3"/>
        <v>7127.5240229889732</v>
      </c>
      <c r="I19" s="10"/>
      <c r="J19" s="14">
        <f>(E19-D19)/D19*100</f>
        <v>4.3460000000000019</v>
      </c>
    </row>
    <row r="20" spans="1:10" x14ac:dyDescent="0.25">
      <c r="A20" s="11" t="s">
        <v>34</v>
      </c>
      <c r="B20" s="10" t="s">
        <v>35</v>
      </c>
      <c r="C20" s="12" t="s">
        <v>23</v>
      </c>
      <c r="D20" s="13">
        <v>6012.2283600000001</v>
      </c>
      <c r="E20" s="13">
        <v>6273.5198045256002</v>
      </c>
      <c r="F20" s="13">
        <v>6546.1669752302832</v>
      </c>
      <c r="G20" s="13">
        <v>6830.6633919737915</v>
      </c>
      <c r="H20" s="13">
        <v>7127.5240229889732</v>
      </c>
      <c r="I20" s="19"/>
      <c r="J20" s="14">
        <f>(E20-D20)/D20*100</f>
        <v>4.3460000000000019</v>
      </c>
    </row>
    <row r="21" spans="1:10" x14ac:dyDescent="0.25">
      <c r="A21" s="11" t="s">
        <v>36</v>
      </c>
      <c r="B21" s="20" t="s">
        <v>37</v>
      </c>
      <c r="C21" s="12" t="s">
        <v>23</v>
      </c>
      <c r="D21" s="13">
        <v>1185.0719999999999</v>
      </c>
      <c r="E21" s="13">
        <v>1236.5752291199999</v>
      </c>
      <c r="F21" s="13">
        <v>1290.3167885775551</v>
      </c>
      <c r="G21" s="13">
        <v>1346.3939562091357</v>
      </c>
      <c r="H21" s="13">
        <v>1404.9082375459848</v>
      </c>
      <c r="I21" s="21"/>
      <c r="J21" s="14">
        <f>(E21-D21)/D21*100</f>
        <v>4.3460000000000019</v>
      </c>
    </row>
    <row r="22" spans="1:10" x14ac:dyDescent="0.25">
      <c r="A22" s="11" t="s">
        <v>38</v>
      </c>
      <c r="B22" s="15" t="s">
        <v>35</v>
      </c>
      <c r="C22" s="12" t="s">
        <v>23</v>
      </c>
      <c r="D22" s="11"/>
      <c r="E22" s="10"/>
      <c r="F22" s="10"/>
      <c r="G22" s="10"/>
      <c r="H22" s="10"/>
      <c r="I22" s="10"/>
      <c r="J22" s="14"/>
    </row>
    <row r="23" spans="1:10" ht="30" x14ac:dyDescent="0.25">
      <c r="A23" s="11" t="s">
        <v>39</v>
      </c>
      <c r="B23" s="20" t="s">
        <v>40</v>
      </c>
      <c r="C23" s="12" t="s">
        <v>23</v>
      </c>
      <c r="D23" s="13">
        <f>D24+D25+D26</f>
        <v>750.17627242209232</v>
      </c>
      <c r="E23" s="13">
        <f>E24+E25+E26</f>
        <v>782.77893322155649</v>
      </c>
      <c r="F23" s="13">
        <f t="shared" ref="F23:H23" si="4">F24+F25+F26</f>
        <v>816.79850565936533</v>
      </c>
      <c r="G23" s="13">
        <f t="shared" si="4"/>
        <v>852.29656871532143</v>
      </c>
      <c r="H23" s="13">
        <f t="shared" si="4"/>
        <v>889.33737759168935</v>
      </c>
      <c r="I23" s="22"/>
      <c r="J23" s="14">
        <f>(E23-D23)/D23*100</f>
        <v>4.3460000000000036</v>
      </c>
    </row>
    <row r="24" spans="1:10" ht="30" x14ac:dyDescent="0.25">
      <c r="A24" s="11" t="s">
        <v>41</v>
      </c>
      <c r="B24" s="15" t="s">
        <v>42</v>
      </c>
      <c r="C24" s="12" t="s">
        <v>23</v>
      </c>
      <c r="D24" s="11"/>
      <c r="E24" s="11"/>
      <c r="F24" s="11"/>
      <c r="G24" s="11"/>
      <c r="H24" s="11"/>
      <c r="I24" s="10"/>
      <c r="J24" s="14"/>
    </row>
    <row r="25" spans="1:10" x14ac:dyDescent="0.25">
      <c r="A25" s="11" t="s">
        <v>43</v>
      </c>
      <c r="B25" s="15" t="s">
        <v>44</v>
      </c>
      <c r="C25" s="12" t="s">
        <v>23</v>
      </c>
      <c r="D25" s="11"/>
      <c r="E25" s="10"/>
      <c r="F25" s="10"/>
      <c r="G25" s="10"/>
      <c r="H25" s="10"/>
      <c r="I25" s="10"/>
      <c r="J25" s="14"/>
    </row>
    <row r="26" spans="1:10" ht="30" x14ac:dyDescent="0.25">
      <c r="A26" s="11" t="s">
        <v>45</v>
      </c>
      <c r="B26" s="20" t="s">
        <v>46</v>
      </c>
      <c r="C26" s="12" t="s">
        <v>23</v>
      </c>
      <c r="D26" s="13">
        <v>750.17627242209232</v>
      </c>
      <c r="E26" s="13">
        <v>782.77893322155649</v>
      </c>
      <c r="F26" s="13">
        <v>816.79850565936533</v>
      </c>
      <c r="G26" s="13">
        <v>852.29656871532143</v>
      </c>
      <c r="H26" s="13">
        <v>889.33737759168935</v>
      </c>
      <c r="I26" s="23"/>
      <c r="J26" s="14">
        <f>(E26-D26)/D26*100</f>
        <v>4.3460000000000036</v>
      </c>
    </row>
    <row r="27" spans="1:10" ht="35.25" customHeight="1" x14ac:dyDescent="0.25">
      <c r="A27" s="11" t="s">
        <v>47</v>
      </c>
      <c r="B27" s="24" t="s">
        <v>48</v>
      </c>
      <c r="C27" s="12" t="s">
        <v>23</v>
      </c>
      <c r="D27" s="11"/>
      <c r="E27" s="10"/>
      <c r="F27" s="10"/>
      <c r="G27" s="10"/>
      <c r="H27" s="10"/>
      <c r="I27" s="10"/>
      <c r="J27" s="14"/>
    </row>
    <row r="28" spans="1:10" ht="30" x14ac:dyDescent="0.25">
      <c r="A28" s="11" t="s">
        <v>49</v>
      </c>
      <c r="B28" s="15" t="s">
        <v>50</v>
      </c>
      <c r="C28" s="12" t="s">
        <v>23</v>
      </c>
      <c r="D28" s="13">
        <f>D29+D30+D31+D32+D33+D34+D35+D36+D37+D38+D40+D41</f>
        <v>534.79</v>
      </c>
      <c r="E28" s="13">
        <f t="shared" ref="E28:H28" si="5">E29+E30+E31+E32+E33+E34+E35+E36+E37+E38+E40+E41</f>
        <v>532.18000000000006</v>
      </c>
      <c r="F28" s="13">
        <f t="shared" si="5"/>
        <v>538.13</v>
      </c>
      <c r="G28" s="13">
        <f t="shared" si="5"/>
        <v>553.93999999999994</v>
      </c>
      <c r="H28" s="13">
        <f t="shared" si="5"/>
        <v>571.91</v>
      </c>
      <c r="I28" s="10"/>
      <c r="J28" s="14">
        <f>(E28-D28)/D28*100</f>
        <v>-0.48804203519136485</v>
      </c>
    </row>
    <row r="29" spans="1:10" ht="19.5" customHeight="1" x14ac:dyDescent="0.25">
      <c r="A29" s="11" t="s">
        <v>51</v>
      </c>
      <c r="B29" s="18" t="s">
        <v>52</v>
      </c>
      <c r="C29" s="12" t="s">
        <v>23</v>
      </c>
      <c r="D29" s="11"/>
      <c r="E29" s="11"/>
      <c r="F29" s="11"/>
      <c r="G29" s="11"/>
      <c r="H29" s="11"/>
      <c r="I29" s="25"/>
      <c r="J29" s="14"/>
    </row>
    <row r="30" spans="1:10" ht="45" x14ac:dyDescent="0.25">
      <c r="A30" s="11" t="s">
        <v>53</v>
      </c>
      <c r="B30" s="15" t="s">
        <v>54</v>
      </c>
      <c r="C30" s="12" t="s">
        <v>23</v>
      </c>
      <c r="D30" s="11"/>
      <c r="E30" s="11"/>
      <c r="F30" s="11"/>
      <c r="G30" s="11"/>
      <c r="H30" s="11"/>
      <c r="I30" s="10"/>
      <c r="J30" s="14"/>
    </row>
    <row r="31" spans="1:10" x14ac:dyDescent="0.25">
      <c r="A31" s="11" t="s">
        <v>55</v>
      </c>
      <c r="B31" s="15" t="s">
        <v>56</v>
      </c>
      <c r="C31" s="12" t="s">
        <v>23</v>
      </c>
      <c r="D31" s="11"/>
      <c r="E31" s="10"/>
      <c r="F31" s="10"/>
      <c r="G31" s="10"/>
      <c r="H31" s="10"/>
      <c r="I31" s="10"/>
      <c r="J31" s="14"/>
    </row>
    <row r="32" spans="1:10" x14ac:dyDescent="0.25">
      <c r="A32" s="11" t="s">
        <v>57</v>
      </c>
      <c r="B32" s="20" t="s">
        <v>58</v>
      </c>
      <c r="C32" s="12" t="s">
        <v>23</v>
      </c>
      <c r="D32" s="13">
        <v>363.82</v>
      </c>
      <c r="E32" s="13">
        <v>379.63</v>
      </c>
      <c r="F32" s="13">
        <v>396.13</v>
      </c>
      <c r="G32" s="13">
        <v>413.34</v>
      </c>
      <c r="H32" s="13">
        <v>431.31</v>
      </c>
      <c r="I32" s="21"/>
      <c r="J32" s="14">
        <f>(E32-D32)/D32*100</f>
        <v>4.345555494475291</v>
      </c>
    </row>
    <row r="33" spans="1:256" ht="45" x14ac:dyDescent="0.25">
      <c r="A33" s="11" t="s">
        <v>59</v>
      </c>
      <c r="B33" s="15" t="s">
        <v>60</v>
      </c>
      <c r="C33" s="12" t="s">
        <v>23</v>
      </c>
      <c r="D33" s="11"/>
      <c r="E33" s="10"/>
      <c r="F33" s="10"/>
      <c r="G33" s="10"/>
      <c r="H33" s="10"/>
      <c r="I33" s="10"/>
      <c r="J33" s="14"/>
    </row>
    <row r="34" spans="1:256" ht="22.5" customHeight="1" x14ac:dyDescent="0.25">
      <c r="A34" s="11" t="s">
        <v>61</v>
      </c>
      <c r="B34" s="20" t="s">
        <v>62</v>
      </c>
      <c r="C34" s="12" t="s">
        <v>23</v>
      </c>
      <c r="D34" s="13">
        <v>170.97</v>
      </c>
      <c r="E34" s="13">
        <v>152.55000000000001</v>
      </c>
      <c r="F34" s="13">
        <v>142</v>
      </c>
      <c r="G34" s="13">
        <v>140.6</v>
      </c>
      <c r="H34" s="13">
        <v>140.6</v>
      </c>
      <c r="I34" s="21"/>
      <c r="J34" s="14">
        <f>(E34-D34)/D34*100</f>
        <v>-10.773819968415504</v>
      </c>
    </row>
    <row r="35" spans="1:256" x14ac:dyDescent="0.25">
      <c r="A35" s="11" t="s">
        <v>63</v>
      </c>
      <c r="B35" s="15" t="s">
        <v>64</v>
      </c>
      <c r="C35" s="12" t="s">
        <v>23</v>
      </c>
      <c r="D35" s="11"/>
      <c r="E35" s="10"/>
      <c r="F35" s="10"/>
      <c r="G35" s="10"/>
      <c r="H35" s="10"/>
      <c r="I35" s="10"/>
      <c r="J35" s="14"/>
    </row>
    <row r="36" spans="1:256" x14ac:dyDescent="0.25">
      <c r="A36" s="11" t="s">
        <v>65</v>
      </c>
      <c r="B36" s="20" t="s">
        <v>66</v>
      </c>
      <c r="C36" s="12" t="s">
        <v>23</v>
      </c>
      <c r="D36" s="11"/>
      <c r="E36" s="11"/>
      <c r="F36" s="11"/>
      <c r="G36" s="11"/>
      <c r="H36" s="11"/>
      <c r="I36" s="21"/>
      <c r="J36" s="14"/>
    </row>
    <row r="37" spans="1:256" ht="21.75" customHeight="1" x14ac:dyDescent="0.25">
      <c r="A37" s="11" t="s">
        <v>67</v>
      </c>
      <c r="B37" s="20" t="s">
        <v>68</v>
      </c>
      <c r="C37" s="12" t="s">
        <v>23</v>
      </c>
      <c r="D37" s="13"/>
      <c r="E37" s="11"/>
      <c r="F37" s="11"/>
      <c r="G37" s="11"/>
      <c r="H37" s="11"/>
      <c r="I37" s="21"/>
      <c r="J37" s="14" t="e">
        <f>(E37-D37)/D37*100</f>
        <v>#DIV/0!</v>
      </c>
    </row>
    <row r="38" spans="1:256" ht="60.75" customHeight="1" x14ac:dyDescent="0.25">
      <c r="A38" s="11" t="s">
        <v>69</v>
      </c>
      <c r="B38" s="18" t="s">
        <v>70</v>
      </c>
      <c r="C38" s="12" t="s">
        <v>23</v>
      </c>
      <c r="D38" s="11"/>
      <c r="E38" s="10"/>
      <c r="F38" s="10"/>
      <c r="G38" s="10"/>
      <c r="H38" s="10"/>
      <c r="I38" s="10"/>
      <c r="J38" s="14"/>
    </row>
    <row r="39" spans="1:256" ht="30" x14ac:dyDescent="0.25">
      <c r="A39" s="11" t="s">
        <v>71</v>
      </c>
      <c r="B39" s="15" t="s">
        <v>72</v>
      </c>
      <c r="C39" s="11" t="s">
        <v>73</v>
      </c>
      <c r="D39" s="11"/>
      <c r="E39" s="10"/>
      <c r="F39" s="10"/>
      <c r="G39" s="10"/>
      <c r="H39" s="10"/>
      <c r="I39" s="10"/>
      <c r="J39" s="14"/>
    </row>
    <row r="40" spans="1:256" ht="102.75" customHeight="1" x14ac:dyDescent="0.25">
      <c r="A40" s="11" t="s">
        <v>74</v>
      </c>
      <c r="B40" s="20" t="s">
        <v>75</v>
      </c>
      <c r="C40" s="12" t="s">
        <v>23</v>
      </c>
      <c r="D40" s="11"/>
      <c r="E40" s="10"/>
      <c r="F40" s="10"/>
      <c r="G40" s="10"/>
      <c r="H40" s="10"/>
      <c r="I40" s="10"/>
      <c r="J40" s="14"/>
    </row>
    <row r="41" spans="1:256" ht="37.5" customHeight="1" x14ac:dyDescent="0.25">
      <c r="A41" s="11" t="s">
        <v>76</v>
      </c>
      <c r="B41" s="20" t="s">
        <v>77</v>
      </c>
      <c r="C41" s="12" t="s">
        <v>23</v>
      </c>
      <c r="D41" s="11"/>
      <c r="E41" s="10"/>
      <c r="F41" s="10"/>
      <c r="G41" s="10"/>
      <c r="H41" s="10"/>
      <c r="I41" s="10"/>
      <c r="J41" s="14"/>
    </row>
    <row r="42" spans="1:256" ht="50.25" customHeight="1" x14ac:dyDescent="0.25">
      <c r="A42" s="11" t="s">
        <v>78</v>
      </c>
      <c r="B42" s="20" t="s">
        <v>79</v>
      </c>
      <c r="C42" s="12"/>
      <c r="D42" s="13"/>
      <c r="E42" s="10"/>
      <c r="F42" s="10"/>
      <c r="G42" s="10"/>
      <c r="H42" s="10"/>
      <c r="I42" s="10"/>
      <c r="J42" s="14"/>
    </row>
    <row r="43" spans="1:256" ht="30" x14ac:dyDescent="0.25">
      <c r="A43" s="11" t="s">
        <v>80</v>
      </c>
      <c r="B43" s="15" t="s">
        <v>81</v>
      </c>
      <c r="C43" s="12" t="s">
        <v>23</v>
      </c>
      <c r="D43" s="13">
        <f>D18+D22+D20</f>
        <v>6012.2283600000001</v>
      </c>
      <c r="E43" s="13">
        <f>E18+E22+E20</f>
        <v>6273.5198045256002</v>
      </c>
      <c r="F43" s="13">
        <f t="shared" ref="F43:H43" si="6">F18+F22+F20</f>
        <v>6546.1669752302832</v>
      </c>
      <c r="G43" s="13">
        <f t="shared" si="6"/>
        <v>6830.6633919737915</v>
      </c>
      <c r="H43" s="13">
        <f t="shared" si="6"/>
        <v>7127.5240229889732</v>
      </c>
      <c r="I43" s="10"/>
      <c r="J43" s="14">
        <f>(E43-D43)/D43*100</f>
        <v>4.3460000000000019</v>
      </c>
    </row>
    <row r="44" spans="1:256" ht="28.5" customHeight="1" x14ac:dyDescent="0.25">
      <c r="A44" s="11" t="s">
        <v>82</v>
      </c>
      <c r="B44" s="20" t="s">
        <v>83</v>
      </c>
      <c r="C44" s="12" t="s">
        <v>23</v>
      </c>
      <c r="D44" s="13"/>
      <c r="E44" s="13"/>
      <c r="F44" s="13"/>
      <c r="G44" s="13"/>
      <c r="H44" s="13"/>
      <c r="I44" s="10"/>
      <c r="J44" s="14"/>
    </row>
    <row r="45" spans="1:256" ht="30" x14ac:dyDescent="0.25">
      <c r="A45" s="11" t="s">
        <v>24</v>
      </c>
      <c r="B45" s="20" t="s">
        <v>84</v>
      </c>
      <c r="C45" s="12" t="s">
        <v>85</v>
      </c>
      <c r="D45" s="26"/>
      <c r="E45" s="26"/>
      <c r="F45" s="26"/>
      <c r="G45" s="26"/>
      <c r="H45" s="26"/>
      <c r="I45" s="10"/>
      <c r="J45" s="14"/>
    </row>
    <row r="46" spans="1:256" ht="63.75" customHeight="1" x14ac:dyDescent="0.25">
      <c r="A46" s="11" t="s">
        <v>49</v>
      </c>
      <c r="B46" s="24" t="s">
        <v>86</v>
      </c>
      <c r="C46" s="12" t="s">
        <v>23</v>
      </c>
      <c r="D46" s="26"/>
      <c r="E46" s="26"/>
      <c r="F46" s="26"/>
      <c r="G46" s="26"/>
      <c r="H46" s="26"/>
      <c r="I46" s="10"/>
      <c r="J46" s="14"/>
    </row>
    <row r="47" spans="1:256" s="29" customFormat="1" ht="60" x14ac:dyDescent="0.25">
      <c r="A47" s="27" t="s">
        <v>87</v>
      </c>
      <c r="B47" s="28" t="s">
        <v>88</v>
      </c>
      <c r="C47" s="27" t="s">
        <v>89</v>
      </c>
      <c r="D47" s="27" t="s">
        <v>89</v>
      </c>
      <c r="E47" s="27" t="s">
        <v>89</v>
      </c>
      <c r="F47" s="27" t="s">
        <v>89</v>
      </c>
      <c r="G47" s="27" t="s">
        <v>89</v>
      </c>
      <c r="H47" s="27" t="s">
        <v>89</v>
      </c>
      <c r="I47" s="27" t="s">
        <v>89</v>
      </c>
      <c r="J47" s="14"/>
    </row>
    <row r="48" spans="1:256" s="30" customFormat="1" ht="28.5" customHeight="1" x14ac:dyDescent="0.25">
      <c r="A48" s="27" t="s">
        <v>21</v>
      </c>
      <c r="B48" s="28" t="s">
        <v>90</v>
      </c>
      <c r="C48" s="27" t="s">
        <v>91</v>
      </c>
      <c r="D48" s="27">
        <v>12</v>
      </c>
      <c r="E48" s="27">
        <v>12</v>
      </c>
      <c r="F48" s="27">
        <v>12</v>
      </c>
      <c r="G48" s="27">
        <v>12</v>
      </c>
      <c r="H48" s="27">
        <v>12</v>
      </c>
      <c r="I48" s="27"/>
      <c r="J48" s="14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  <c r="IV48" s="29"/>
    </row>
    <row r="49" spans="1:256" s="30" customFormat="1" ht="19.5" customHeight="1" x14ac:dyDescent="0.25">
      <c r="A49" s="27" t="s">
        <v>92</v>
      </c>
      <c r="B49" s="28" t="s">
        <v>93</v>
      </c>
      <c r="C49" s="27" t="s">
        <v>94</v>
      </c>
      <c r="D49" s="27">
        <v>30.4</v>
      </c>
      <c r="E49" s="27">
        <v>30.4</v>
      </c>
      <c r="F49" s="27">
        <v>30.4</v>
      </c>
      <c r="G49" s="27">
        <v>30.4</v>
      </c>
      <c r="H49" s="27">
        <v>30.4</v>
      </c>
      <c r="I49" s="27"/>
      <c r="J49" s="14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</row>
    <row r="50" spans="1:256" s="30" customFormat="1" ht="30" customHeight="1" x14ac:dyDescent="0.25">
      <c r="A50" s="27"/>
      <c r="B50" s="28" t="s">
        <v>95</v>
      </c>
      <c r="C50" s="27" t="s">
        <v>94</v>
      </c>
      <c r="D50" s="27">
        <v>23.4</v>
      </c>
      <c r="E50" s="27">
        <v>23.4</v>
      </c>
      <c r="F50" s="27">
        <v>23.4</v>
      </c>
      <c r="G50" s="27">
        <v>23.4</v>
      </c>
      <c r="H50" s="27">
        <v>23.4</v>
      </c>
      <c r="I50" s="27"/>
      <c r="J50" s="14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  <c r="IV50" s="29"/>
    </row>
    <row r="51" spans="1:256" s="30" customFormat="1" ht="30" x14ac:dyDescent="0.25">
      <c r="A51" s="27" t="s">
        <v>96</v>
      </c>
      <c r="B51" s="28" t="s">
        <v>97</v>
      </c>
      <c r="C51" s="27" t="s">
        <v>94</v>
      </c>
      <c r="D51" s="27">
        <v>23.4</v>
      </c>
      <c r="E51" s="27">
        <v>23.4</v>
      </c>
      <c r="F51" s="27">
        <v>23.4</v>
      </c>
      <c r="G51" s="27">
        <v>23.4</v>
      </c>
      <c r="H51" s="27">
        <v>23.4</v>
      </c>
      <c r="I51" s="27"/>
      <c r="J51" s="14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</row>
    <row r="52" spans="1:256" s="30" customFormat="1" ht="30" x14ac:dyDescent="0.25">
      <c r="A52" s="27" t="s">
        <v>98</v>
      </c>
      <c r="B52" s="28" t="s">
        <v>99</v>
      </c>
      <c r="C52" s="27" t="s">
        <v>100</v>
      </c>
      <c r="D52" s="27">
        <v>77.78</v>
      </c>
      <c r="E52" s="27">
        <v>77.78</v>
      </c>
      <c r="F52" s="27">
        <v>77.78</v>
      </c>
      <c r="G52" s="27">
        <v>77.78</v>
      </c>
      <c r="H52" s="27">
        <v>77.78</v>
      </c>
      <c r="I52" s="27"/>
      <c r="J52" s="45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  <c r="IV52" s="29"/>
    </row>
    <row r="53" spans="1:256" s="30" customFormat="1" ht="30" x14ac:dyDescent="0.25">
      <c r="A53" s="27" t="s">
        <v>101</v>
      </c>
      <c r="B53" s="28" t="s">
        <v>102</v>
      </c>
      <c r="C53" s="27" t="s">
        <v>100</v>
      </c>
      <c r="D53" s="27" t="s">
        <v>103</v>
      </c>
      <c r="E53" s="27" t="s">
        <v>103</v>
      </c>
      <c r="F53" s="27" t="s">
        <v>103</v>
      </c>
      <c r="G53" s="27" t="s">
        <v>103</v>
      </c>
      <c r="H53" s="27" t="s">
        <v>103</v>
      </c>
      <c r="I53" s="27"/>
      <c r="J53" s="45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</row>
    <row r="54" spans="1:256" s="30" customFormat="1" ht="30" x14ac:dyDescent="0.25">
      <c r="A54" s="27" t="s">
        <v>104</v>
      </c>
      <c r="B54" s="28" t="s">
        <v>105</v>
      </c>
      <c r="C54" s="27" t="s">
        <v>100</v>
      </c>
      <c r="D54" s="27">
        <v>32.299999999999997</v>
      </c>
      <c r="E54" s="27">
        <v>32.299999999999997</v>
      </c>
      <c r="F54" s="27">
        <v>32.299999999999997</v>
      </c>
      <c r="G54" s="27">
        <v>32.299999999999997</v>
      </c>
      <c r="H54" s="27">
        <v>32.299999999999997</v>
      </c>
      <c r="I54" s="27"/>
      <c r="J54" s="45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</row>
    <row r="55" spans="1:256" s="30" customFormat="1" ht="30" x14ac:dyDescent="0.25">
      <c r="A55" s="27" t="s">
        <v>106</v>
      </c>
      <c r="B55" s="28" t="s">
        <v>107</v>
      </c>
      <c r="C55" s="27" t="s">
        <v>100</v>
      </c>
      <c r="D55" s="27">
        <v>32.299999999999997</v>
      </c>
      <c r="E55" s="27">
        <v>32.299999999999997</v>
      </c>
      <c r="F55" s="27">
        <v>32.299999999999997</v>
      </c>
      <c r="G55" s="27">
        <v>32.299999999999997</v>
      </c>
      <c r="H55" s="27">
        <v>32.299999999999997</v>
      </c>
      <c r="I55" s="27"/>
      <c r="J55" s="45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</row>
    <row r="56" spans="1:256" s="30" customFormat="1" x14ac:dyDescent="0.25">
      <c r="A56" s="27" t="s">
        <v>108</v>
      </c>
      <c r="B56" s="28" t="s">
        <v>109</v>
      </c>
      <c r="C56" s="27" t="s">
        <v>110</v>
      </c>
      <c r="D56" s="27">
        <v>24.073</v>
      </c>
      <c r="E56" s="27">
        <v>24.073</v>
      </c>
      <c r="F56" s="27">
        <v>24.073</v>
      </c>
      <c r="G56" s="27">
        <v>24.073</v>
      </c>
      <c r="H56" s="27">
        <v>24.073</v>
      </c>
      <c r="I56" s="27"/>
      <c r="J56" s="4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</row>
    <row r="57" spans="1:256" s="30" customFormat="1" ht="30" x14ac:dyDescent="0.25">
      <c r="A57" s="27" t="s">
        <v>111</v>
      </c>
      <c r="B57" s="28" t="s">
        <v>112</v>
      </c>
      <c r="C57" s="27" t="s">
        <v>110</v>
      </c>
      <c r="D57" s="27" t="s">
        <v>113</v>
      </c>
      <c r="E57" s="27" t="s">
        <v>113</v>
      </c>
      <c r="F57" s="27" t="s">
        <v>113</v>
      </c>
      <c r="G57" s="27" t="s">
        <v>113</v>
      </c>
      <c r="H57" s="27" t="s">
        <v>113</v>
      </c>
      <c r="I57" s="27"/>
      <c r="J57" s="45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</row>
    <row r="58" spans="1:256" s="30" customFormat="1" x14ac:dyDescent="0.25">
      <c r="A58" s="27" t="s">
        <v>114</v>
      </c>
      <c r="B58" s="28" t="s">
        <v>115</v>
      </c>
      <c r="C58" s="27" t="s">
        <v>116</v>
      </c>
      <c r="D58" s="27">
        <v>100</v>
      </c>
      <c r="E58" s="27">
        <v>100</v>
      </c>
      <c r="F58" s="27">
        <v>100</v>
      </c>
      <c r="G58" s="27">
        <v>100</v>
      </c>
      <c r="H58" s="27">
        <v>100</v>
      </c>
      <c r="I58" s="27"/>
      <c r="J58" s="45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</row>
    <row r="59" spans="1:256" s="30" customFormat="1" ht="30" x14ac:dyDescent="0.25">
      <c r="A59" s="27" t="s">
        <v>117</v>
      </c>
      <c r="B59" s="28" t="s">
        <v>118</v>
      </c>
      <c r="C59" s="46" t="s">
        <v>23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/>
      <c r="J59" s="45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</row>
    <row r="60" spans="1:256" s="30" customFormat="1" ht="30" x14ac:dyDescent="0.25">
      <c r="A60" s="27" t="s">
        <v>119</v>
      </c>
      <c r="B60" s="28" t="s">
        <v>120</v>
      </c>
      <c r="C60" s="46" t="s">
        <v>23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/>
      <c r="J60" s="45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</row>
    <row r="61" spans="1:256" s="30" customFormat="1" ht="45" x14ac:dyDescent="0.25">
      <c r="A61" s="27" t="s">
        <v>121</v>
      </c>
      <c r="B61" s="28" t="s">
        <v>122</v>
      </c>
      <c r="C61" s="27" t="s">
        <v>116</v>
      </c>
      <c r="D61" s="47" t="s">
        <v>123</v>
      </c>
      <c r="E61" s="47" t="s">
        <v>123</v>
      </c>
      <c r="F61" s="47" t="s">
        <v>123</v>
      </c>
      <c r="G61" s="47" t="s">
        <v>123</v>
      </c>
      <c r="H61" s="47" t="s">
        <v>123</v>
      </c>
      <c r="I61" s="47"/>
      <c r="J61" s="45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  <c r="IP61" s="29"/>
      <c r="IQ61" s="29"/>
      <c r="IR61" s="29"/>
      <c r="IS61" s="29"/>
      <c r="IT61" s="29"/>
      <c r="IU61" s="29"/>
      <c r="IV61" s="29"/>
    </row>
    <row r="62" spans="1:256" ht="15" customHeight="1" x14ac:dyDescent="0.25">
      <c r="B62" s="31"/>
    </row>
    <row r="63" spans="1:256" ht="25.5" customHeight="1" x14ac:dyDescent="0.25">
      <c r="B63" s="34" t="s">
        <v>124</v>
      </c>
      <c r="C63" s="35"/>
      <c r="D63" s="35"/>
      <c r="E63" s="35"/>
      <c r="F63" s="35"/>
      <c r="G63" s="35"/>
      <c r="H63" s="35"/>
      <c r="I63" s="35"/>
    </row>
    <row r="64" spans="1:256" ht="24.75" customHeight="1" x14ac:dyDescent="0.25">
      <c r="B64" s="34" t="s">
        <v>125</v>
      </c>
      <c r="C64" s="35"/>
      <c r="D64" s="35"/>
      <c r="E64" s="35"/>
      <c r="F64" s="35"/>
      <c r="G64" s="35"/>
      <c r="H64" s="35"/>
      <c r="I64" s="35"/>
    </row>
    <row r="65" spans="2:9" ht="25.5" customHeight="1" x14ac:dyDescent="0.25">
      <c r="B65" s="34" t="s">
        <v>126</v>
      </c>
      <c r="C65" s="35"/>
      <c r="D65" s="35"/>
      <c r="E65" s="35"/>
      <c r="F65" s="35"/>
      <c r="G65" s="35"/>
      <c r="H65" s="35"/>
      <c r="I65" s="35"/>
    </row>
    <row r="66" spans="2:9" ht="25.5" customHeight="1" x14ac:dyDescent="0.25">
      <c r="B66" s="36" t="s">
        <v>127</v>
      </c>
      <c r="C66" s="37"/>
      <c r="D66" s="37"/>
      <c r="E66" s="37"/>
      <c r="F66" s="37"/>
      <c r="G66" s="37"/>
      <c r="H66" s="37"/>
      <c r="I66" s="37"/>
    </row>
    <row r="67" spans="2:9" ht="24" customHeight="1" x14ac:dyDescent="0.25">
      <c r="B67" s="34" t="s">
        <v>128</v>
      </c>
      <c r="C67" s="35"/>
      <c r="D67" s="35"/>
      <c r="E67" s="35"/>
      <c r="F67" s="35"/>
      <c r="G67" s="35"/>
      <c r="H67" s="35"/>
      <c r="I67" s="35"/>
    </row>
    <row r="68" spans="2:9" ht="4.5" customHeight="1" x14ac:dyDescent="0.25">
      <c r="B68" s="3"/>
      <c r="C68" s="3"/>
      <c r="D68" s="32"/>
      <c r="E68" s="3"/>
      <c r="F68" s="3"/>
      <c r="G68" s="3"/>
      <c r="H68" s="3"/>
    </row>
    <row r="69" spans="2:9" ht="16.5" customHeight="1" x14ac:dyDescent="0.25">
      <c r="B69" s="3"/>
      <c r="C69" s="3"/>
      <c r="D69" s="32"/>
      <c r="E69" s="3"/>
      <c r="F69" s="3"/>
      <c r="G69" s="3"/>
      <c r="H69" s="3"/>
    </row>
    <row r="70" spans="2:9" ht="15.75" customHeight="1" x14ac:dyDescent="0.25">
      <c r="I70" s="33"/>
    </row>
  </sheetData>
  <mergeCells count="11">
    <mergeCell ref="A4:I4"/>
    <mergeCell ref="A11:A12"/>
    <mergeCell ref="B11:B12"/>
    <mergeCell ref="C11:C12"/>
    <mergeCell ref="D11:H11"/>
    <mergeCell ref="I11:I12"/>
    <mergeCell ref="B63:I63"/>
    <mergeCell ref="B64:I64"/>
    <mergeCell ref="B65:I65"/>
    <mergeCell ref="B66:I66"/>
    <mergeCell ref="B67:I67"/>
  </mergeCells>
  <pageMargins left="0.70866141732283472" right="0.11811023622047245" top="0.35433070866141736" bottom="0.35433070866141736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 (пл18</vt:lpstr>
      <vt:lpstr>'ПР2 (пл18'!Заголовки_для_печати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Бородина Маргарита Владимировна</dc:creator>
  <cp:lastModifiedBy>Копытова Светлана Васильевна</cp:lastModifiedBy>
  <dcterms:created xsi:type="dcterms:W3CDTF">2017-06-02T02:29:34Z</dcterms:created>
  <dcterms:modified xsi:type="dcterms:W3CDTF">2017-06-02T02:50:28Z</dcterms:modified>
</cp:coreProperties>
</file>